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uh\СБИ\Бухгалтерия\Смета\"/>
    </mc:Choice>
  </mc:AlternateContent>
  <xr:revisionPtr revIDLastSave="0" documentId="8_{002CD418-EA31-409E-AFC6-F83CA29B34F4}" xr6:coauthVersionLast="47" xr6:coauthVersionMax="47" xr10:uidLastSave="{00000000-0000-0000-0000-000000000000}"/>
  <bookViews>
    <workbookView xWindow="-120" yWindow="-120" windowWidth="29040" windowHeight="15840" xr2:uid="{2EC6316F-55B8-4AE5-B133-5D51EAB7D07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39" i="1"/>
  <c r="D39" i="1"/>
  <c r="E33" i="1"/>
  <c r="E45" i="1" s="1"/>
  <c r="E50" i="1" s="1"/>
  <c r="D22" i="1"/>
  <c r="D45" i="1" s="1"/>
  <c r="E18" i="1"/>
  <c r="D18" i="1"/>
  <c r="D46" i="1" l="1"/>
  <c r="D50" i="1"/>
</calcChain>
</file>

<file path=xl/sharedStrings.xml><?xml version="1.0" encoding="utf-8"?>
<sst xmlns="http://schemas.openxmlformats.org/spreadsheetml/2006/main" count="86" uniqueCount="79">
  <si>
    <t>Утверждена</t>
  </si>
  <si>
    <t>Протоколом общего собрания членов</t>
  </si>
  <si>
    <t>Ассоциации СРО СНО "Стройбизнесинвест"</t>
  </si>
  <si>
    <t>ИСПОЛНЕНИЕ СМЕТЫ</t>
  </si>
  <si>
    <t xml:space="preserve"> АССОЦИАЦИИ СРО СНО "СТРОЙБИЗНЕСИНВЕСТ" ЗА 2024 год</t>
  </si>
  <si>
    <t>№</t>
  </si>
  <si>
    <t>СТАТЬИ</t>
  </si>
  <si>
    <t>СУММА ПЛАН, руб.</t>
  </si>
  <si>
    <t>СУММА ФАКТ, руб.</t>
  </si>
  <si>
    <t>1.</t>
  </si>
  <si>
    <t>ДОХОДЫ</t>
  </si>
  <si>
    <t>1.1.</t>
  </si>
  <si>
    <t>Вступительные взносы (15 организаций)</t>
  </si>
  <si>
    <t>1.2.</t>
  </si>
  <si>
    <t>Членские взносы (236 организаций)</t>
  </si>
  <si>
    <t>1.3.</t>
  </si>
  <si>
    <t>Переходящий остаток целевого финансирования с 2023 г.</t>
  </si>
  <si>
    <t>в том числе задолженность по членским взносамна 31.12.2023 г.</t>
  </si>
  <si>
    <t>1.4.</t>
  </si>
  <si>
    <t>Уменьшение целевого финансирования (списание задолженности исключенных организаций)</t>
  </si>
  <si>
    <t>1.5.</t>
  </si>
  <si>
    <t>Поступление процентов (на остаток по р/cч, депозит)</t>
  </si>
  <si>
    <t>ИТОГО</t>
  </si>
  <si>
    <t>2.</t>
  </si>
  <si>
    <t>РАСХОДЫ</t>
  </si>
  <si>
    <t>2.1.</t>
  </si>
  <si>
    <t>Расходы на оплату труда</t>
  </si>
  <si>
    <t>2.2.</t>
  </si>
  <si>
    <t>Начисления от фонда оплаты труда</t>
  </si>
  <si>
    <t>2.3.</t>
  </si>
  <si>
    <t>Оплата юридических услуг и консультаций</t>
  </si>
  <si>
    <t>2.4.</t>
  </si>
  <si>
    <t>Расходы на служебные командировки и деловые поездки</t>
  </si>
  <si>
    <t>2.5.</t>
  </si>
  <si>
    <t>Расходы на участие в семинарах, конференциях, учеба специалистов</t>
  </si>
  <si>
    <t>2.6.</t>
  </si>
  <si>
    <t>Приобретение основных средств (оргтехника)</t>
  </si>
  <si>
    <t>2.7.</t>
  </si>
  <si>
    <t>Обслуживание оргтехники (ремонт), приобретение расходных материалов</t>
  </si>
  <si>
    <t>2.8.</t>
  </si>
  <si>
    <t>Приобретение программного обеспечения и правовых баз, информационное сопровождение</t>
  </si>
  <si>
    <t>2.9.</t>
  </si>
  <si>
    <t>Сопровождение сайта, использование электронной почты</t>
  </si>
  <si>
    <t>2.10.</t>
  </si>
  <si>
    <t>Размещение информации на портале Федресурс</t>
  </si>
  <si>
    <t>2.11.</t>
  </si>
  <si>
    <t>Канцелярские товары</t>
  </si>
  <si>
    <t>2.12.</t>
  </si>
  <si>
    <t>Услуги связи, интернета и оплата трафика</t>
  </si>
  <si>
    <t>2.13.</t>
  </si>
  <si>
    <t>Содержание помещений (аренда)</t>
  </si>
  <si>
    <t>2.14.</t>
  </si>
  <si>
    <t>Аудит</t>
  </si>
  <si>
    <t>2.15.</t>
  </si>
  <si>
    <t>Содержание автомобиля</t>
  </si>
  <si>
    <t>2.16.</t>
  </si>
  <si>
    <t>Членские взносы в НОСТРОЙ</t>
  </si>
  <si>
    <t>2.17.</t>
  </si>
  <si>
    <t>Расходы на проведение мероприятий</t>
  </si>
  <si>
    <t>2.18.</t>
  </si>
  <si>
    <t>Прочие расходы, в т.ч:</t>
  </si>
  <si>
    <t>2.18.1.</t>
  </si>
  <si>
    <t xml:space="preserve">  почтовые расходы</t>
  </si>
  <si>
    <t>2.18.2.</t>
  </si>
  <si>
    <t xml:space="preserve">  услуги банка</t>
  </si>
  <si>
    <t>2.18.3.</t>
  </si>
  <si>
    <t xml:space="preserve">  прочие платежи в бюджет</t>
  </si>
  <si>
    <t>2.18.4.</t>
  </si>
  <si>
    <t xml:space="preserve">  услуги нотариуса</t>
  </si>
  <si>
    <t>2.18.5.</t>
  </si>
  <si>
    <t xml:space="preserve">  хозяйственные расходы</t>
  </si>
  <si>
    <t>ИТОГО РАСХОДЫ</t>
  </si>
  <si>
    <t>2.19.</t>
  </si>
  <si>
    <t>Резерв</t>
  </si>
  <si>
    <t>2.19.1.</t>
  </si>
  <si>
    <t>2.19.2.</t>
  </si>
  <si>
    <t>2.19.3.</t>
  </si>
  <si>
    <t>Председатель Совета</t>
  </si>
  <si>
    <t>С.Н. Лобач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</si>
</sst>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0" xfId="0" applyFont="1"/>
    <xf numFmtId="0" fontId="2" fillId="0" borderId="3" xfId="0" applyFont="1" applyBorder="1"/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8" fillId="0" borderId="7" xfId="0" applyFont="1" applyBorder="1"/>
    <xf numFmtId="164" fontId="8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wrapText="1"/>
    </xf>
    <xf numFmtId="165" fontId="2" fillId="0" borderId="8" xfId="0" applyNumberFormat="1" applyFont="1" applyBorder="1" applyAlignment="1">
      <alignment horizontal="center"/>
    </xf>
    <xf numFmtId="0" fontId="2" fillId="0" borderId="9" xfId="0" applyFont="1" applyBorder="1"/>
    <xf numFmtId="0" fontId="9" fillId="0" borderId="8" xfId="0" applyFont="1" applyBorder="1"/>
    <xf numFmtId="164" fontId="9" fillId="0" borderId="8" xfId="0" applyNumberFormat="1" applyFont="1" applyBorder="1" applyAlignment="1">
      <alignment horizontal="center"/>
    </xf>
    <xf numFmtId="0" fontId="10" fillId="0" borderId="1" xfId="0" applyFont="1" applyBorder="1"/>
    <xf numFmtId="0" fontId="5" fillId="0" borderId="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6" xfId="0" applyFont="1" applyBorder="1" applyAlignment="1">
      <alignment wrapText="1"/>
    </xf>
    <xf numFmtId="0" fontId="5" fillId="0" borderId="8" xfId="0" applyFont="1" applyBorder="1"/>
    <xf numFmtId="0" fontId="5" fillId="0" borderId="9" xfId="0" applyFont="1" applyBorder="1" applyAlignment="1">
      <alignment wrapText="1"/>
    </xf>
    <xf numFmtId="164" fontId="5" fillId="0" borderId="1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wrapText="1"/>
    </xf>
    <xf numFmtId="164" fontId="7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5" fillId="0" borderId="1" xfId="0" applyFont="1" applyBorder="1"/>
    <xf numFmtId="0" fontId="5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42017-0878-40DF-B39E-EB10E8DCE9D9}">
  <dimension ref="B2:E58"/>
  <sheetViews>
    <sheetView tabSelected="1" topLeftCell="A31" workbookViewId="0">
      <selection activeCell="F9" sqref="F9"/>
    </sheetView>
  </sheetViews>
  <sheetFormatPr defaultRowHeight="18.75" x14ac:dyDescent="0.3"/>
  <cols>
    <col min="1" max="1" width="5.28515625" style="1" customWidth="1"/>
    <col min="2" max="2" width="8.5703125" style="1" customWidth="1"/>
    <col min="3" max="3" width="137.140625" style="1" customWidth="1"/>
    <col min="4" max="4" width="35.140625" style="2" customWidth="1"/>
    <col min="5" max="5" width="34.85546875" style="1" customWidth="1"/>
    <col min="6" max="16384" width="9.140625" style="1"/>
  </cols>
  <sheetData>
    <row r="2" spans="2:5" x14ac:dyDescent="0.3">
      <c r="C2" s="2"/>
      <c r="D2" s="3"/>
      <c r="E2" s="3" t="s">
        <v>0</v>
      </c>
    </row>
    <row r="3" spans="2:5" x14ac:dyDescent="0.3">
      <c r="C3" s="2"/>
      <c r="D3" s="3"/>
      <c r="E3" s="3" t="s">
        <v>1</v>
      </c>
    </row>
    <row r="4" spans="2:5" x14ac:dyDescent="0.3">
      <c r="C4" s="2"/>
      <c r="D4" s="3"/>
      <c r="E4" s="3" t="s">
        <v>2</v>
      </c>
    </row>
    <row r="5" spans="2:5" x14ac:dyDescent="0.3">
      <c r="C5" s="2"/>
      <c r="D5" s="3"/>
      <c r="E5" s="3"/>
    </row>
    <row r="6" spans="2:5" x14ac:dyDescent="0.3">
      <c r="C6" s="2"/>
      <c r="D6" s="3"/>
    </row>
    <row r="7" spans="2:5" s="5" customFormat="1" ht="28.5" customHeight="1" x14ac:dyDescent="0.45">
      <c r="B7" s="4" t="s">
        <v>3</v>
      </c>
      <c r="C7" s="4"/>
      <c r="D7" s="4"/>
      <c r="E7" s="4"/>
    </row>
    <row r="8" spans="2:5" s="5" customFormat="1" ht="27" customHeight="1" x14ac:dyDescent="0.45">
      <c r="B8" s="4" t="s">
        <v>4</v>
      </c>
      <c r="C8" s="4"/>
      <c r="D8" s="4"/>
      <c r="E8" s="4"/>
    </row>
    <row r="9" spans="2:5" ht="19.5" thickBot="1" x14ac:dyDescent="0.35"/>
    <row r="10" spans="2:5" s="9" customFormat="1" ht="21.75" thickBot="1" x14ac:dyDescent="0.4">
      <c r="B10" s="6" t="s">
        <v>5</v>
      </c>
      <c r="C10" s="7" t="s">
        <v>6</v>
      </c>
      <c r="D10" s="8" t="s">
        <v>7</v>
      </c>
      <c r="E10" s="8" t="s">
        <v>8</v>
      </c>
    </row>
    <row r="11" spans="2:5" ht="19.5" thickBot="1" x14ac:dyDescent="0.35">
      <c r="B11" s="10" t="s">
        <v>9</v>
      </c>
      <c r="C11" s="11" t="s">
        <v>10</v>
      </c>
      <c r="D11" s="12"/>
      <c r="E11" s="12"/>
    </row>
    <row r="12" spans="2:5" x14ac:dyDescent="0.3">
      <c r="B12" s="13" t="s">
        <v>11</v>
      </c>
      <c r="C12" s="14" t="s">
        <v>12</v>
      </c>
      <c r="D12" s="15">
        <v>300000</v>
      </c>
      <c r="E12" s="15">
        <v>2120000</v>
      </c>
    </row>
    <row r="13" spans="2:5" x14ac:dyDescent="0.3">
      <c r="B13" s="16" t="s">
        <v>13</v>
      </c>
      <c r="C13" s="17" t="s">
        <v>14</v>
      </c>
      <c r="D13" s="18">
        <v>14160000</v>
      </c>
      <c r="E13" s="18">
        <v>14200000</v>
      </c>
    </row>
    <row r="14" spans="2:5" x14ac:dyDescent="0.3">
      <c r="B14" s="16" t="s">
        <v>15</v>
      </c>
      <c r="C14" s="17" t="s">
        <v>16</v>
      </c>
      <c r="D14" s="19">
        <v>6814141.1600000001</v>
      </c>
      <c r="E14" s="19">
        <v>6814141.1600000001</v>
      </c>
    </row>
    <row r="15" spans="2:5" x14ac:dyDescent="0.3">
      <c r="B15" s="16"/>
      <c r="C15" s="20" t="s">
        <v>17</v>
      </c>
      <c r="D15" s="21">
        <v>1722560.62</v>
      </c>
      <c r="E15" s="21">
        <v>1722560.62</v>
      </c>
    </row>
    <row r="16" spans="2:5" ht="37.5" customHeight="1" x14ac:dyDescent="0.3">
      <c r="B16" s="16" t="s">
        <v>18</v>
      </c>
      <c r="C16" s="22" t="s">
        <v>19</v>
      </c>
      <c r="D16" s="23">
        <v>-588560.62</v>
      </c>
      <c r="E16" s="23">
        <v>-259979.97</v>
      </c>
    </row>
    <row r="17" spans="2:5" ht="19.5" thickBot="1" x14ac:dyDescent="0.35">
      <c r="B17" s="24" t="s">
        <v>20</v>
      </c>
      <c r="C17" s="25" t="s">
        <v>21</v>
      </c>
      <c r="D17" s="26">
        <v>480000</v>
      </c>
      <c r="E17" s="26">
        <v>790889.59</v>
      </c>
    </row>
    <row r="18" spans="2:5" s="9" customFormat="1" ht="21.75" thickBot="1" x14ac:dyDescent="0.4">
      <c r="B18" s="27"/>
      <c r="C18" s="28" t="s">
        <v>22</v>
      </c>
      <c r="D18" s="8">
        <f>D12+D13+D14+D16+D17</f>
        <v>21165580.539999999</v>
      </c>
      <c r="E18" s="8">
        <f>E12+E13+E14+E16+E17</f>
        <v>23665050.780000001</v>
      </c>
    </row>
    <row r="19" spans="2:5" x14ac:dyDescent="0.3">
      <c r="B19" s="29"/>
      <c r="C19" s="30"/>
      <c r="D19" s="31"/>
    </row>
    <row r="20" spans="2:5" ht="19.5" thickBot="1" x14ac:dyDescent="0.35">
      <c r="B20" s="32"/>
      <c r="C20" s="32"/>
      <c r="D20" s="33"/>
    </row>
    <row r="21" spans="2:5" s="9" customFormat="1" ht="21.75" thickBot="1" x14ac:dyDescent="0.4">
      <c r="B21" s="34" t="s">
        <v>23</v>
      </c>
      <c r="C21" s="35" t="s">
        <v>24</v>
      </c>
      <c r="D21" s="36" t="s">
        <v>7</v>
      </c>
      <c r="E21" s="36" t="s">
        <v>8</v>
      </c>
    </row>
    <row r="22" spans="2:5" x14ac:dyDescent="0.3">
      <c r="B22" s="14" t="s">
        <v>25</v>
      </c>
      <c r="C22" s="37" t="s">
        <v>26</v>
      </c>
      <c r="D22" s="15">
        <f>5792550+200000</f>
        <v>5992550</v>
      </c>
      <c r="E22" s="15">
        <v>5559181.3700000001</v>
      </c>
    </row>
    <row r="23" spans="2:5" x14ac:dyDescent="0.3">
      <c r="B23" s="14" t="s">
        <v>27</v>
      </c>
      <c r="C23" s="13" t="s">
        <v>28</v>
      </c>
      <c r="D23" s="15">
        <v>1809750.1</v>
      </c>
      <c r="E23" s="15">
        <v>1666797.54</v>
      </c>
    </row>
    <row r="24" spans="2:5" x14ac:dyDescent="0.3">
      <c r="B24" s="14" t="s">
        <v>29</v>
      </c>
      <c r="C24" s="13" t="s">
        <v>30</v>
      </c>
      <c r="D24" s="15">
        <v>1200000</v>
      </c>
      <c r="E24" s="15">
        <v>1200000</v>
      </c>
    </row>
    <row r="25" spans="2:5" x14ac:dyDescent="0.3">
      <c r="B25" s="14" t="s">
        <v>31</v>
      </c>
      <c r="C25" s="13" t="s">
        <v>32</v>
      </c>
      <c r="D25" s="15">
        <v>300000</v>
      </c>
      <c r="E25" s="15">
        <v>69967</v>
      </c>
    </row>
    <row r="26" spans="2:5" x14ac:dyDescent="0.3">
      <c r="B26" s="14" t="s">
        <v>33</v>
      </c>
      <c r="C26" s="13" t="s">
        <v>34</v>
      </c>
      <c r="D26" s="15">
        <v>200000</v>
      </c>
      <c r="E26" s="15">
        <v>42000</v>
      </c>
    </row>
    <row r="27" spans="2:5" x14ac:dyDescent="0.3">
      <c r="B27" s="14" t="s">
        <v>35</v>
      </c>
      <c r="C27" s="13" t="s">
        <v>36</v>
      </c>
      <c r="D27" s="15">
        <v>300000</v>
      </c>
      <c r="E27" s="15">
        <v>299597.5</v>
      </c>
    </row>
    <row r="28" spans="2:5" x14ac:dyDescent="0.3">
      <c r="B28" s="14" t="s">
        <v>37</v>
      </c>
      <c r="C28" s="13" t="s">
        <v>38</v>
      </c>
      <c r="D28" s="15">
        <v>300000</v>
      </c>
      <c r="E28" s="15">
        <v>250253</v>
      </c>
    </row>
    <row r="29" spans="2:5" x14ac:dyDescent="0.3">
      <c r="B29" s="14" t="s">
        <v>39</v>
      </c>
      <c r="C29" s="38" t="s">
        <v>40</v>
      </c>
      <c r="D29" s="15">
        <v>650000</v>
      </c>
      <c r="E29" s="15">
        <v>650000</v>
      </c>
    </row>
    <row r="30" spans="2:5" x14ac:dyDescent="0.3">
      <c r="B30" s="14" t="s">
        <v>41</v>
      </c>
      <c r="C30" s="13" t="s">
        <v>42</v>
      </c>
      <c r="D30" s="15">
        <v>200000</v>
      </c>
      <c r="E30" s="15">
        <v>24208.57</v>
      </c>
    </row>
    <row r="31" spans="2:5" x14ac:dyDescent="0.3">
      <c r="B31" s="14" t="s">
        <v>43</v>
      </c>
      <c r="C31" s="13" t="s">
        <v>44</v>
      </c>
      <c r="D31" s="15">
        <v>3000</v>
      </c>
      <c r="E31" s="15">
        <v>902.51</v>
      </c>
    </row>
    <row r="32" spans="2:5" x14ac:dyDescent="0.3">
      <c r="B32" s="14" t="s">
        <v>45</v>
      </c>
      <c r="C32" s="13" t="s">
        <v>46</v>
      </c>
      <c r="D32" s="15">
        <v>150000</v>
      </c>
      <c r="E32" s="15">
        <v>51998.1</v>
      </c>
    </row>
    <row r="33" spans="2:5" x14ac:dyDescent="0.3">
      <c r="B33" s="14" t="s">
        <v>47</v>
      </c>
      <c r="C33" s="13" t="s">
        <v>48</v>
      </c>
      <c r="D33" s="15">
        <v>150000</v>
      </c>
      <c r="E33" s="15">
        <f>7415.53+92881.49</f>
        <v>100297.02</v>
      </c>
    </row>
    <row r="34" spans="2:5" x14ac:dyDescent="0.3">
      <c r="B34" s="14" t="s">
        <v>49</v>
      </c>
      <c r="C34" s="13" t="s">
        <v>50</v>
      </c>
      <c r="D34" s="15">
        <v>800000</v>
      </c>
      <c r="E34" s="15">
        <v>792474.65</v>
      </c>
    </row>
    <row r="35" spans="2:5" x14ac:dyDescent="0.3">
      <c r="B35" s="14" t="s">
        <v>51</v>
      </c>
      <c r="C35" s="13" t="s">
        <v>52</v>
      </c>
      <c r="D35" s="15">
        <v>65000</v>
      </c>
      <c r="E35" s="15">
        <v>65000</v>
      </c>
    </row>
    <row r="36" spans="2:5" x14ac:dyDescent="0.3">
      <c r="B36" s="14" t="s">
        <v>53</v>
      </c>
      <c r="C36" s="13" t="s">
        <v>54</v>
      </c>
      <c r="D36" s="15">
        <v>550000</v>
      </c>
      <c r="E36" s="15">
        <v>550000</v>
      </c>
    </row>
    <row r="37" spans="2:5" x14ac:dyDescent="0.3">
      <c r="B37" s="14" t="s">
        <v>55</v>
      </c>
      <c r="C37" s="13" t="s">
        <v>56</v>
      </c>
      <c r="D37" s="15">
        <v>2008000</v>
      </c>
      <c r="E37" s="15">
        <v>1823200</v>
      </c>
    </row>
    <row r="38" spans="2:5" x14ac:dyDescent="0.3">
      <c r="B38" s="14" t="s">
        <v>57</v>
      </c>
      <c r="C38" s="13" t="s">
        <v>58</v>
      </c>
      <c r="D38" s="15">
        <v>500000</v>
      </c>
      <c r="E38" s="15">
        <v>407962</v>
      </c>
    </row>
    <row r="39" spans="2:5" x14ac:dyDescent="0.3">
      <c r="B39" s="14" t="s">
        <v>59</v>
      </c>
      <c r="C39" s="13" t="s">
        <v>60</v>
      </c>
      <c r="D39" s="15">
        <f>SUM(D40:D43)</f>
        <v>380000</v>
      </c>
      <c r="E39" s="15">
        <f>SUM(E40:E44)</f>
        <v>194698.71</v>
      </c>
    </row>
    <row r="40" spans="2:5" x14ac:dyDescent="0.3">
      <c r="B40" s="14" t="s">
        <v>61</v>
      </c>
      <c r="C40" s="13" t="s">
        <v>62</v>
      </c>
      <c r="D40" s="15">
        <v>200000</v>
      </c>
      <c r="E40" s="15">
        <v>101898.46</v>
      </c>
    </row>
    <row r="41" spans="2:5" x14ac:dyDescent="0.3">
      <c r="B41" s="14" t="s">
        <v>63</v>
      </c>
      <c r="C41" s="13" t="s">
        <v>64</v>
      </c>
      <c r="D41" s="15">
        <v>100000</v>
      </c>
      <c r="E41" s="15">
        <v>61329.79</v>
      </c>
    </row>
    <row r="42" spans="2:5" x14ac:dyDescent="0.3">
      <c r="B42" s="14" t="s">
        <v>65</v>
      </c>
      <c r="C42" s="13" t="s">
        <v>66</v>
      </c>
      <c r="D42" s="15">
        <v>70000</v>
      </c>
      <c r="E42" s="15">
        <v>11935</v>
      </c>
    </row>
    <row r="43" spans="2:5" x14ac:dyDescent="0.3">
      <c r="B43" s="14" t="s">
        <v>67</v>
      </c>
      <c r="C43" s="13" t="s">
        <v>68</v>
      </c>
      <c r="D43" s="15">
        <v>10000</v>
      </c>
      <c r="E43" s="15"/>
    </row>
    <row r="44" spans="2:5" x14ac:dyDescent="0.3">
      <c r="B44" s="14" t="s">
        <v>69</v>
      </c>
      <c r="C44" s="13" t="s">
        <v>70</v>
      </c>
      <c r="D44" s="15">
        <v>30000</v>
      </c>
      <c r="E44" s="15">
        <v>19535.46</v>
      </c>
    </row>
    <row r="45" spans="2:5" s="9" customFormat="1" ht="21.75" thickBot="1" x14ac:dyDescent="0.4">
      <c r="B45" s="39"/>
      <c r="C45" s="40" t="s">
        <v>71</v>
      </c>
      <c r="D45" s="41">
        <f>SUM(D22:D39)</f>
        <v>15558300.1</v>
      </c>
      <c r="E45" s="41">
        <f>SUM(E22:E39)</f>
        <v>13748537.970000001</v>
      </c>
    </row>
    <row r="46" spans="2:5" ht="19.5" thickBot="1" x14ac:dyDescent="0.35">
      <c r="B46" s="42" t="s">
        <v>72</v>
      </c>
      <c r="C46" s="43" t="s">
        <v>73</v>
      </c>
      <c r="D46" s="44">
        <f>D18-D45</f>
        <v>5607280.4399999995</v>
      </c>
      <c r="E46" s="44">
        <f>SUM(E47:E49)</f>
        <v>68628.31</v>
      </c>
    </row>
    <row r="47" spans="2:5" x14ac:dyDescent="0.3">
      <c r="B47" s="14" t="s">
        <v>74</v>
      </c>
      <c r="C47" s="45" t="s">
        <v>30</v>
      </c>
      <c r="D47" s="15"/>
      <c r="E47" s="15">
        <v>14000</v>
      </c>
    </row>
    <row r="48" spans="2:5" x14ac:dyDescent="0.3">
      <c r="B48" s="17" t="s">
        <v>75</v>
      </c>
      <c r="C48" s="38" t="s">
        <v>40</v>
      </c>
      <c r="D48" s="18"/>
      <c r="E48" s="18">
        <v>4416.71</v>
      </c>
    </row>
    <row r="49" spans="2:5" ht="19.5" thickBot="1" x14ac:dyDescent="0.35">
      <c r="B49" s="46" t="s">
        <v>76</v>
      </c>
      <c r="C49" s="47" t="s">
        <v>54</v>
      </c>
      <c r="D49" s="19"/>
      <c r="E49" s="19">
        <v>50211.6</v>
      </c>
    </row>
    <row r="50" spans="2:5" s="9" customFormat="1" ht="21.75" thickBot="1" x14ac:dyDescent="0.4">
      <c r="B50" s="48"/>
      <c r="C50" s="49" t="s">
        <v>22</v>
      </c>
      <c r="D50" s="8">
        <f>D45+D46</f>
        <v>21165580.539999999</v>
      </c>
      <c r="E50" s="8">
        <f>E45+E46</f>
        <v>13817166.280000001</v>
      </c>
    </row>
    <row r="51" spans="2:5" x14ac:dyDescent="0.3">
      <c r="B51" s="32"/>
      <c r="D51" s="3"/>
    </row>
    <row r="52" spans="2:5" x14ac:dyDescent="0.3">
      <c r="B52" s="32"/>
      <c r="D52" s="3"/>
    </row>
    <row r="53" spans="2:5" x14ac:dyDescent="0.3">
      <c r="B53" s="32"/>
      <c r="D53" s="3"/>
    </row>
    <row r="54" spans="2:5" x14ac:dyDescent="0.3">
      <c r="B54" s="32" t="s">
        <v>77</v>
      </c>
      <c r="C54" s="2"/>
      <c r="D54" s="1"/>
    </row>
    <row r="55" spans="2:5" x14ac:dyDescent="0.3">
      <c r="B55" s="32" t="s">
        <v>2</v>
      </c>
      <c r="C55" s="2"/>
      <c r="E55" s="3" t="s">
        <v>78</v>
      </c>
    </row>
    <row r="56" spans="2:5" x14ac:dyDescent="0.3">
      <c r="D56" s="1"/>
    </row>
    <row r="57" spans="2:5" x14ac:dyDescent="0.3">
      <c r="D57" s="1"/>
    </row>
    <row r="58" spans="2:5" x14ac:dyDescent="0.3">
      <c r="D58" s="1"/>
    </row>
  </sheetData>
  <mergeCells count="2">
    <mergeCell ref="B7:E7"/>
    <mergeCell ref="B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2025-02-28T12:30:33Z</dcterms:created>
  <dcterms:modified xsi:type="dcterms:W3CDTF">2025-02-28T12:32:09Z</dcterms:modified>
</cp:coreProperties>
</file>